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<sst xmlns="http://schemas.openxmlformats.org/spreadsheetml/2006/main" count="115" uniqueCount="109">
  <si>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</si>
  <si>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</si>
  <si>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</si>
  <si>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</si>
  <si>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</si>
  <si>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</si>
  <si>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</si>
  <si>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</si>
  <si>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</si>
  <si>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</si>
  <si>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</si>
  <si>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</si>
  <si>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</si>
  <si>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</si>
  <si>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</si>
  <si>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</si>
  <si>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</si>
  <si>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</si>
  <si>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</si>
  <si>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</si>
  <si>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</si>
  <si>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</si>
  <si>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</si>
  <si>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</si>
  <si>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</si>
  <si>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</si>
  <si>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</si>
  <si>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</si>
  <si>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</si>
  <si>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</si>
  <si>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</si>
  <si>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</si>
  <si>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</si>
  <si>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</si>
  <si>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</si>
  <si>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</si>
  <si>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</si>
  <si>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</si>
  <si>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</si>
  <si>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</si>
  <si>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</si>
  <si>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</si>
  <si>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</si>
  <si>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</si>
  <si>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</si>
  <si>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</si>
  <si>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</si>
  <si>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</si>
  <si>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</si>
  <si>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</si>
  <si>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</si>
  <si>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</si>
  <si>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</si>
  <si>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</si>
  <si>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</si>
  <si>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</si>
  <si>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</si>
  <si>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</si>
  <si>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</si>
  <si>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</si>
  <si>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</si>
  <si>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</si>
  <si>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</si>
  <si>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</si>
  <si>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</si>
  <si>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</si>
  <si>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</si>
  <si>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</si>
  <si>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</si>
  <si>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</si>
  <si>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</si>
  <si>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</si>
  <si>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</si>
  <si>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</si>
  <si>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</si>
  <si>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</si>
  <si>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</si>
  <si>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</si>
  <si>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</si>
  <si>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</si>
  <si>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</si>
  <si>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</si>
  <si>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</si>
  <si>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</si>
  <si>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</si>
  <si>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</si>
  <si>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</si>
  <si>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</si>
  <si>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</si>
  <si>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</si>
  <si>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</si>
  <si>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</si>
  <si>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</si>
  <si>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</si>
  <si>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</si>
  <si>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</si>
  <si>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</si>
  <si>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</si>
  <si>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</si>
  <si>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</si>
  <si>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</si>
  <si>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r>
      <t>III ЗАКЉУЧНО МИШЉЕЊЕ РЕВИЗОРА ЕКИ РЕВИЗИЈА Д.О.О. О ФИНАНСИЈСКИМ ИЗВЕШТАЈИМА:</t>
    </r>
    <r>
      <rPr>
        <b/>
        <sz val="10"/>
        <rFont val="Arial"/>
        <family val="2"/>
      </rPr>
      <t xml:space="preserve">
По нашем мишљењу,осим за ефекте које на финансијске извештаје имају питања наведена у</t>
    </r>
    <r>
      <rPr>
        <sz val="8"/>
        <rFont val="Arial"/>
        <family val="0"/>
      </rPr>
      <t xml:space="preserve">
</t>
    </r>
    <r>
      <rPr>
        <b/>
        <sz val="8"/>
        <rFont val="Arial"/>
        <family val="2"/>
      </rPr>
      <t>пасусима - Основе за мишљење са резервом,финанс.извештаји истинито и објективно,по свим значајно материјалним аспектима,приказују финансијски положај привр.друштва на дан 31.12.2010.године,као и резултат његовог пословања и токове готовине за годину која се завршава на тај дан,у складу са рачуноводственим прописима важећим у Републици Србији.</t>
    </r>
  </si>
  <si>
    <t>АК Компресор АД Београд</t>
  </si>
  <si>
    <t>Жоржа Клемансоа 19</t>
  </si>
  <si>
    <t>07008899</t>
  </si>
  <si>
    <t>АК КОМПРЕСОР АД Београд</t>
  </si>
  <si>
    <t xml:space="preserve">У току 2010.године није било значајних промена правног и финансијског положаја друштва </t>
  </si>
  <si>
    <t>Увид се може извршити сваког радног дана од 9-12 часова у седишту друштва.</t>
  </si>
  <si>
    <t>Невенка Петровић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</si>
</sst>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[Red]\-#,##0\ 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176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176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6" fontId="29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100" zoomScalePageLayoutView="0" workbookViewId="0" topLeftCell="A47">
      <selection activeCell="M38" sqref="M38:M3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1" t="s">
        <v>98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2" t="s">
        <v>100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>
      <c r="B3" s="117" t="s">
        <v>105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55" t="s">
        <v>99</v>
      </c>
      <c r="C6" s="55"/>
      <c r="D6" s="56" t="s">
        <v>102</v>
      </c>
      <c r="E6" s="56"/>
      <c r="F6" s="56"/>
      <c r="G6" s="56"/>
      <c r="H6" s="55" t="s">
        <v>1</v>
      </c>
      <c r="I6" s="55"/>
      <c r="J6" s="57" t="s">
        <v>104</v>
      </c>
      <c r="K6" s="57"/>
    </row>
    <row r="7" spans="2:11" ht="12.75">
      <c r="B7" s="55" t="s">
        <v>2</v>
      </c>
      <c r="C7" s="55"/>
      <c r="D7" s="58" t="s">
        <v>103</v>
      </c>
      <c r="E7" s="59"/>
      <c r="F7" s="59"/>
      <c r="G7" s="53"/>
      <c r="H7" s="55" t="s">
        <v>3</v>
      </c>
      <c r="I7" s="55"/>
      <c r="J7" s="58">
        <v>100041883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5" t="s">
        <v>4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68" t="s">
        <v>6</v>
      </c>
      <c r="C12" s="68"/>
      <c r="D12" s="68"/>
      <c r="E12" s="7">
        <v>2009</v>
      </c>
      <c r="F12" s="7">
        <v>2010</v>
      </c>
      <c r="G12" s="68" t="s">
        <v>7</v>
      </c>
      <c r="H12" s="68"/>
      <c r="I12" s="68"/>
      <c r="J12" s="7">
        <v>2009</v>
      </c>
      <c r="K12" s="7">
        <v>2010</v>
      </c>
    </row>
    <row r="13" spans="2:11" ht="12.75">
      <c r="B13" s="69" t="s">
        <v>8</v>
      </c>
      <c r="C13" s="69"/>
      <c r="D13" s="69"/>
      <c r="E13" s="41">
        <f>E14+E15+E16+E17+E21</f>
        <v>432218</v>
      </c>
      <c r="F13" s="41">
        <f>F14+F15+F16+F17+F21</f>
        <v>620647</v>
      </c>
      <c r="G13" s="69" t="s">
        <v>9</v>
      </c>
      <c r="H13" s="69"/>
      <c r="I13" s="69"/>
      <c r="J13" s="42">
        <f>J14+J15+J16+J17+J18+J19+J20+J21+J22</f>
        <v>308163</v>
      </c>
      <c r="K13" s="42">
        <f>K14+K15+K16+K17+K18+K19+K20+K21+K22</f>
        <v>306342</v>
      </c>
    </row>
    <row r="14" spans="2:11" ht="12.75">
      <c r="B14" s="66" t="s">
        <v>10</v>
      </c>
      <c r="C14" s="69"/>
      <c r="D14" s="69"/>
      <c r="E14" s="33"/>
      <c r="F14" s="33"/>
      <c r="G14" s="71" t="s">
        <v>74</v>
      </c>
      <c r="H14" s="72"/>
      <c r="I14" s="73"/>
      <c r="J14" s="34">
        <v>278258</v>
      </c>
      <c r="K14" s="34">
        <v>278258</v>
      </c>
    </row>
    <row r="15" spans="2:11" ht="12.75">
      <c r="B15" s="70" t="s">
        <v>11</v>
      </c>
      <c r="C15" s="70"/>
      <c r="D15" s="70"/>
      <c r="E15" s="33"/>
      <c r="F15" s="33"/>
      <c r="G15" s="67" t="s">
        <v>12</v>
      </c>
      <c r="H15" s="67"/>
      <c r="I15" s="67"/>
      <c r="J15" s="34"/>
      <c r="K15" s="34"/>
    </row>
    <row r="16" spans="2:11" ht="12.75">
      <c r="B16" s="67" t="s">
        <v>13</v>
      </c>
      <c r="C16" s="67"/>
      <c r="D16" s="67"/>
      <c r="E16" s="33">
        <v>1138</v>
      </c>
      <c r="F16" s="33">
        <v>999</v>
      </c>
      <c r="G16" s="67" t="s">
        <v>14</v>
      </c>
      <c r="H16" s="67"/>
      <c r="I16" s="67"/>
      <c r="J16" s="34">
        <f>113+4183</f>
        <v>4296</v>
      </c>
      <c r="K16" s="34">
        <f>113+17816+4183</f>
        <v>22112</v>
      </c>
    </row>
    <row r="17" spans="2:11" ht="12.75">
      <c r="B17" s="74" t="s">
        <v>58</v>
      </c>
      <c r="C17" s="67"/>
      <c r="D17" s="67"/>
      <c r="E17" s="75">
        <f>51205+264377</f>
        <v>315582</v>
      </c>
      <c r="F17" s="75">
        <f>103495+327799</f>
        <v>431294</v>
      </c>
      <c r="G17" s="67" t="s">
        <v>15</v>
      </c>
      <c r="H17" s="67"/>
      <c r="I17" s="67"/>
      <c r="J17" s="34">
        <v>0</v>
      </c>
      <c r="K17" s="34">
        <v>0</v>
      </c>
    </row>
    <row r="18" spans="2:11" ht="24" customHeight="1">
      <c r="B18" s="74"/>
      <c r="C18" s="67"/>
      <c r="D18" s="67"/>
      <c r="E18" s="75"/>
      <c r="F18" s="75"/>
      <c r="G18" s="76" t="s">
        <v>91</v>
      </c>
      <c r="H18" s="72"/>
      <c r="I18" s="73"/>
      <c r="J18" s="34">
        <v>0</v>
      </c>
      <c r="K18" s="34">
        <v>0</v>
      </c>
    </row>
    <row r="19" spans="2:11" ht="22.5" customHeight="1">
      <c r="B19" s="74"/>
      <c r="C19" s="67"/>
      <c r="D19" s="67"/>
      <c r="E19" s="75"/>
      <c r="F19" s="75"/>
      <c r="G19" s="76" t="s">
        <v>95</v>
      </c>
      <c r="H19" s="72"/>
      <c r="I19" s="73"/>
      <c r="J19" s="60">
        <v>-2336</v>
      </c>
      <c r="K19" s="60">
        <v>-8090</v>
      </c>
    </row>
    <row r="20" spans="2:11" ht="12.75">
      <c r="B20" s="67"/>
      <c r="C20" s="67"/>
      <c r="D20" s="67"/>
      <c r="E20" s="75"/>
      <c r="F20" s="75"/>
      <c r="G20" s="67" t="s">
        <v>92</v>
      </c>
      <c r="H20" s="67"/>
      <c r="I20" s="67"/>
      <c r="J20" s="34">
        <v>56311</v>
      </c>
      <c r="K20" s="34">
        <v>29062</v>
      </c>
    </row>
    <row r="21" spans="2:11" ht="12.75">
      <c r="B21" s="66" t="s">
        <v>16</v>
      </c>
      <c r="C21" s="66"/>
      <c r="D21" s="66"/>
      <c r="E21" s="33">
        <f>115324+174</f>
        <v>115498</v>
      </c>
      <c r="F21" s="33">
        <f>188180+174</f>
        <v>188354</v>
      </c>
      <c r="G21" s="67" t="s">
        <v>93</v>
      </c>
      <c r="H21" s="67"/>
      <c r="I21" s="67"/>
      <c r="J21" s="36">
        <v>-28366</v>
      </c>
      <c r="K21" s="36">
        <v>0</v>
      </c>
    </row>
    <row r="22" spans="2:11" ht="12.75">
      <c r="B22" s="69" t="s">
        <v>19</v>
      </c>
      <c r="C22" s="69"/>
      <c r="D22" s="69"/>
      <c r="E22" s="41">
        <f>E23+E25</f>
        <v>34382</v>
      </c>
      <c r="F22" s="41">
        <f>F23+F25</f>
        <v>29070</v>
      </c>
      <c r="G22" s="67" t="s">
        <v>94</v>
      </c>
      <c r="H22" s="67"/>
      <c r="I22" s="67"/>
      <c r="J22" s="34"/>
      <c r="K22" s="36">
        <v>-15000</v>
      </c>
    </row>
    <row r="23" spans="2:11" ht="12.75" customHeight="1">
      <c r="B23" s="67" t="s">
        <v>21</v>
      </c>
      <c r="C23" s="67"/>
      <c r="D23" s="67"/>
      <c r="E23" s="33">
        <v>8440</v>
      </c>
      <c r="F23" s="33">
        <v>3678</v>
      </c>
      <c r="G23" s="82" t="s">
        <v>17</v>
      </c>
      <c r="H23" s="83"/>
      <c r="I23" s="83"/>
      <c r="J23" s="79">
        <f>J25+J26+J27+J28</f>
        <v>159077</v>
      </c>
      <c r="K23" s="79">
        <f>K25+K26+K27+K28</f>
        <v>344159</v>
      </c>
    </row>
    <row r="24" spans="2:11" ht="46.5" customHeight="1">
      <c r="B24" s="80" t="s">
        <v>59</v>
      </c>
      <c r="C24" s="81"/>
      <c r="D24" s="81"/>
      <c r="E24" s="33"/>
      <c r="F24" s="33"/>
      <c r="G24" s="83"/>
      <c r="H24" s="83"/>
      <c r="I24" s="83"/>
      <c r="J24" s="79"/>
      <c r="K24" s="79"/>
    </row>
    <row r="25" spans="2:11" ht="12.75">
      <c r="B25" s="67" t="s">
        <v>60</v>
      </c>
      <c r="C25" s="67"/>
      <c r="D25" s="67"/>
      <c r="E25" s="33">
        <f>14838+1364+6500+2156+1084</f>
        <v>25942</v>
      </c>
      <c r="F25" s="33">
        <f>16874+1649+2098+2337+2434</f>
        <v>25392</v>
      </c>
      <c r="G25" s="66" t="s">
        <v>18</v>
      </c>
      <c r="H25" s="66"/>
      <c r="I25" s="66"/>
      <c r="J25" s="34">
        <v>0</v>
      </c>
      <c r="K25" s="34"/>
    </row>
    <row r="26" spans="2:11" ht="12.75">
      <c r="B26" s="66" t="s">
        <v>23</v>
      </c>
      <c r="C26" s="66"/>
      <c r="D26" s="66"/>
      <c r="E26" s="41">
        <v>640</v>
      </c>
      <c r="F26" s="41">
        <v>784</v>
      </c>
      <c r="G26" s="66" t="s">
        <v>20</v>
      </c>
      <c r="H26" s="66"/>
      <c r="I26" s="66"/>
      <c r="J26" s="34">
        <v>140</v>
      </c>
      <c r="K26" s="34">
        <v>9221</v>
      </c>
    </row>
    <row r="27" spans="2:11" ht="12.75">
      <c r="B27" s="69" t="s">
        <v>24</v>
      </c>
      <c r="C27" s="69"/>
      <c r="D27" s="69"/>
      <c r="E27" s="41">
        <f>E26+E22+E13</f>
        <v>467240</v>
      </c>
      <c r="F27" s="41">
        <f>F26+F22+F13</f>
        <v>650501</v>
      </c>
      <c r="G27" s="67" t="s">
        <v>22</v>
      </c>
      <c r="H27" s="67"/>
      <c r="I27" s="67"/>
      <c r="J27" s="34">
        <v>158937</v>
      </c>
      <c r="K27" s="34">
        <v>334938</v>
      </c>
    </row>
    <row r="28" spans="2:11" ht="12.75">
      <c r="B28" s="69" t="s">
        <v>61</v>
      </c>
      <c r="C28" s="69"/>
      <c r="D28" s="69"/>
      <c r="E28" s="33"/>
      <c r="F28" s="33"/>
      <c r="G28" s="67" t="s">
        <v>25</v>
      </c>
      <c r="H28" s="67"/>
      <c r="I28" s="67"/>
      <c r="J28" s="34"/>
      <c r="K28" s="34"/>
    </row>
    <row r="29" spans="2:11" ht="12.75">
      <c r="B29" s="77" t="s">
        <v>27</v>
      </c>
      <c r="C29" s="77"/>
      <c r="D29" s="77"/>
      <c r="E29" s="41">
        <f>E27</f>
        <v>467240</v>
      </c>
      <c r="F29" s="41">
        <f>F27</f>
        <v>650501</v>
      </c>
      <c r="G29" s="78" t="s">
        <v>26</v>
      </c>
      <c r="H29" s="78"/>
      <c r="I29" s="78"/>
      <c r="J29" s="79">
        <f>J23+J13</f>
        <v>467240</v>
      </c>
      <c r="K29" s="79">
        <f>K23+K13</f>
        <v>650501</v>
      </c>
    </row>
    <row r="30" spans="2:11" ht="12.75">
      <c r="B30" s="77" t="s">
        <v>28</v>
      </c>
      <c r="C30" s="77"/>
      <c r="D30" s="77"/>
      <c r="E30" s="33"/>
      <c r="F30" s="33"/>
      <c r="G30" s="78"/>
      <c r="H30" s="78"/>
      <c r="I30" s="78"/>
      <c r="J30" s="79"/>
      <c r="K30" s="79"/>
    </row>
    <row r="31" spans="7:11" ht="12.75">
      <c r="G31" s="84" t="s">
        <v>29</v>
      </c>
      <c r="H31" s="85"/>
      <c r="I31" s="85"/>
      <c r="J31" s="35"/>
      <c r="K31" s="35"/>
    </row>
    <row r="33" spans="2:11" ht="12.75">
      <c r="B33" s="86" t="s">
        <v>62</v>
      </c>
      <c r="C33" s="87"/>
      <c r="D33" s="87"/>
      <c r="E33" s="87"/>
      <c r="F33" s="87"/>
      <c r="G33" s="87" t="s">
        <v>30</v>
      </c>
      <c r="H33" s="87"/>
      <c r="I33" s="87"/>
      <c r="J33" s="87"/>
      <c r="K33" s="87"/>
    </row>
    <row r="34" spans="2:11" ht="12.75">
      <c r="B34" s="88"/>
      <c r="C34" s="88"/>
      <c r="D34" s="88"/>
      <c r="E34" s="88"/>
      <c r="F34" s="88"/>
      <c r="G34" s="87"/>
      <c r="H34" s="87"/>
      <c r="I34" s="87"/>
      <c r="J34" s="87"/>
      <c r="K34" s="87"/>
    </row>
    <row r="35" spans="2:11" ht="12.75" customHeight="1">
      <c r="B35" s="91" t="s">
        <v>57</v>
      </c>
      <c r="C35" s="91"/>
      <c r="D35" s="91"/>
      <c r="E35" s="89">
        <v>2009</v>
      </c>
      <c r="F35" s="89">
        <v>2010</v>
      </c>
      <c r="G35" s="93" t="s">
        <v>31</v>
      </c>
      <c r="H35" s="69"/>
      <c r="I35" s="69"/>
      <c r="J35" s="89">
        <v>2009</v>
      </c>
      <c r="K35" s="89">
        <v>2010</v>
      </c>
    </row>
    <row r="36" spans="2:11" ht="12.75">
      <c r="B36" s="91"/>
      <c r="C36" s="91"/>
      <c r="D36" s="91"/>
      <c r="E36" s="92"/>
      <c r="F36" s="92"/>
      <c r="G36" s="69"/>
      <c r="H36" s="69"/>
      <c r="I36" s="69"/>
      <c r="J36" s="90"/>
      <c r="K36" s="90"/>
    </row>
    <row r="37" spans="2:11" ht="12.75">
      <c r="B37" s="91"/>
      <c r="C37" s="91"/>
      <c r="D37" s="91"/>
      <c r="E37" s="90"/>
      <c r="F37" s="90"/>
      <c r="G37" s="67" t="s">
        <v>32</v>
      </c>
      <c r="H37" s="67"/>
      <c r="I37" s="67"/>
      <c r="J37" s="34">
        <v>144519</v>
      </c>
      <c r="K37" s="34">
        <v>111191</v>
      </c>
    </row>
    <row r="38" spans="2:11" ht="12.75">
      <c r="B38" s="67" t="s">
        <v>33</v>
      </c>
      <c r="C38" s="67"/>
      <c r="D38" s="67"/>
      <c r="E38" s="33">
        <f>92492+16+78811</f>
        <v>171319</v>
      </c>
      <c r="F38" s="38">
        <f>106169</f>
        <v>106169</v>
      </c>
      <c r="G38" s="67" t="s">
        <v>36</v>
      </c>
      <c r="H38" s="67"/>
      <c r="I38" s="67"/>
      <c r="J38" s="36">
        <v>-79844</v>
      </c>
      <c r="K38" s="36">
        <v>-75893</v>
      </c>
    </row>
    <row r="39" spans="2:11" ht="12.75">
      <c r="B39" s="67" t="s">
        <v>34</v>
      </c>
      <c r="C39" s="67"/>
      <c r="D39" s="67"/>
      <c r="E39" s="38">
        <v>-100234</v>
      </c>
      <c r="F39" s="38">
        <v>-40995</v>
      </c>
      <c r="G39" s="67" t="s">
        <v>63</v>
      </c>
      <c r="H39" s="67"/>
      <c r="I39" s="67"/>
      <c r="J39" s="43">
        <f>J37+J38</f>
        <v>64675</v>
      </c>
      <c r="K39" s="43">
        <f>K37+K38</f>
        <v>35298</v>
      </c>
    </row>
    <row r="40" spans="2:11" ht="12.75">
      <c r="B40" s="95" t="s">
        <v>35</v>
      </c>
      <c r="C40" s="95"/>
      <c r="D40" s="95"/>
      <c r="E40" s="41">
        <f>E38+E39</f>
        <v>71085</v>
      </c>
      <c r="F40" s="41">
        <f>F38+F39</f>
        <v>65174</v>
      </c>
      <c r="G40" s="67" t="s">
        <v>40</v>
      </c>
      <c r="H40" s="67"/>
      <c r="I40" s="67"/>
      <c r="J40" s="34">
        <v>16</v>
      </c>
      <c r="K40" s="34">
        <v>15</v>
      </c>
    </row>
    <row r="41" spans="2:11" ht="12.75">
      <c r="B41" s="93" t="s">
        <v>64</v>
      </c>
      <c r="C41" s="93"/>
      <c r="D41" s="93"/>
      <c r="E41" s="96"/>
      <c r="F41" s="96"/>
      <c r="G41" s="67" t="s">
        <v>42</v>
      </c>
      <c r="H41" s="67"/>
      <c r="I41" s="67"/>
      <c r="J41" s="36">
        <v>-63</v>
      </c>
      <c r="K41" s="36">
        <v>-190</v>
      </c>
    </row>
    <row r="42" spans="2:11" ht="12.75" customHeight="1">
      <c r="B42" s="93"/>
      <c r="C42" s="93"/>
      <c r="D42" s="93"/>
      <c r="E42" s="96"/>
      <c r="F42" s="96"/>
      <c r="G42" s="94" t="s">
        <v>43</v>
      </c>
      <c r="H42" s="94"/>
      <c r="I42" s="94"/>
      <c r="J42" s="34">
        <v>377</v>
      </c>
      <c r="K42" s="34">
        <v>87</v>
      </c>
    </row>
    <row r="43" spans="2:11" ht="12.75">
      <c r="B43" s="74" t="s">
        <v>37</v>
      </c>
      <c r="C43" s="74"/>
      <c r="D43" s="74"/>
      <c r="E43" s="38">
        <v>-68141</v>
      </c>
      <c r="F43" s="38">
        <v>-49993</v>
      </c>
      <c r="G43" s="94" t="s">
        <v>45</v>
      </c>
      <c r="H43" s="93"/>
      <c r="I43" s="93"/>
      <c r="J43" s="36">
        <v>-5797</v>
      </c>
      <c r="K43" s="36">
        <v>-5213</v>
      </c>
    </row>
    <row r="44" spans="2:11" ht="24.75" customHeight="1">
      <c r="B44" s="74" t="s">
        <v>38</v>
      </c>
      <c r="C44" s="74"/>
      <c r="D44" s="74"/>
      <c r="E44" s="38">
        <v>0</v>
      </c>
      <c r="F44" s="38">
        <v>0</v>
      </c>
      <c r="G44" s="74" t="s">
        <v>71</v>
      </c>
      <c r="H44" s="67"/>
      <c r="I44" s="67"/>
      <c r="J44" s="44">
        <f>J39+J40+J41+J42+J43</f>
        <v>59208</v>
      </c>
      <c r="K44" s="44">
        <f>K39+K40+K41+K42+K43</f>
        <v>29997</v>
      </c>
    </row>
    <row r="45" spans="2:11" ht="26.25" customHeight="1">
      <c r="B45" s="67" t="s">
        <v>35</v>
      </c>
      <c r="C45" s="67"/>
      <c r="D45" s="67"/>
      <c r="E45" s="38">
        <f>SUM(E43:E44)</f>
        <v>-68141</v>
      </c>
      <c r="F45" s="38">
        <f>SUM(F43:F44)</f>
        <v>-49993</v>
      </c>
      <c r="G45" s="76" t="s">
        <v>65</v>
      </c>
      <c r="H45" s="97"/>
      <c r="I45" s="98"/>
      <c r="J45" s="37"/>
      <c r="K45" s="37"/>
    </row>
    <row r="46" spans="2:11" ht="12.75" customHeight="1">
      <c r="B46" s="93" t="s">
        <v>66</v>
      </c>
      <c r="C46" s="93"/>
      <c r="D46" s="93"/>
      <c r="E46" s="96"/>
      <c r="F46" s="96"/>
      <c r="G46" s="93" t="s">
        <v>49</v>
      </c>
      <c r="H46" s="93"/>
      <c r="I46" s="93"/>
      <c r="J46" s="101">
        <f>J44</f>
        <v>59208</v>
      </c>
      <c r="K46" s="101">
        <f>K44</f>
        <v>29997</v>
      </c>
    </row>
    <row r="47" spans="2:11" ht="11.25" customHeight="1">
      <c r="B47" s="93"/>
      <c r="C47" s="93"/>
      <c r="D47" s="93"/>
      <c r="E47" s="96"/>
      <c r="F47" s="96"/>
      <c r="G47" s="93"/>
      <c r="H47" s="93"/>
      <c r="I47" s="93"/>
      <c r="J47" s="101"/>
      <c r="K47" s="101"/>
    </row>
    <row r="48" spans="2:11" ht="21.75" customHeight="1">
      <c r="B48" s="74" t="s">
        <v>39</v>
      </c>
      <c r="C48" s="74"/>
      <c r="D48" s="74"/>
      <c r="E48" s="33"/>
      <c r="F48" s="33"/>
      <c r="G48" s="77" t="s">
        <v>51</v>
      </c>
      <c r="H48" s="77"/>
      <c r="I48" s="77"/>
      <c r="J48" s="36">
        <v>-2897</v>
      </c>
      <c r="K48" s="36">
        <v>-935</v>
      </c>
    </row>
    <row r="49" spans="2:11" ht="24" customHeight="1">
      <c r="B49" s="74" t="s">
        <v>41</v>
      </c>
      <c r="C49" s="74"/>
      <c r="D49" s="74"/>
      <c r="E49" s="38">
        <v>-1272</v>
      </c>
      <c r="F49" s="38">
        <v>-15000</v>
      </c>
      <c r="G49" s="99" t="s">
        <v>67</v>
      </c>
      <c r="H49" s="100"/>
      <c r="I49" s="100"/>
      <c r="J49" s="34"/>
      <c r="K49" s="34"/>
    </row>
    <row r="50" spans="2:11" ht="16.5" customHeight="1">
      <c r="B50" s="67" t="s">
        <v>35</v>
      </c>
      <c r="C50" s="67"/>
      <c r="D50" s="67"/>
      <c r="E50" s="38">
        <f>E49</f>
        <v>-1272</v>
      </c>
      <c r="F50" s="38">
        <f>F49</f>
        <v>-15000</v>
      </c>
      <c r="G50" s="100" t="s">
        <v>68</v>
      </c>
      <c r="H50" s="100"/>
      <c r="I50" s="100"/>
      <c r="J50" s="45">
        <f>J46+J48</f>
        <v>56311</v>
      </c>
      <c r="K50" s="45">
        <f>K46+K48</f>
        <v>29062</v>
      </c>
    </row>
    <row r="51" spans="2:11" ht="34.5" customHeight="1">
      <c r="B51" s="78" t="s">
        <v>44</v>
      </c>
      <c r="C51" s="78"/>
      <c r="D51" s="78"/>
      <c r="E51" s="33">
        <f>E40</f>
        <v>71085</v>
      </c>
      <c r="F51" s="33">
        <f>F40</f>
        <v>65174</v>
      </c>
      <c r="G51" s="99" t="s">
        <v>72</v>
      </c>
      <c r="H51" s="100"/>
      <c r="I51" s="100"/>
      <c r="J51" s="34"/>
      <c r="K51" s="34"/>
    </row>
    <row r="52" spans="2:11" ht="34.5" customHeight="1">
      <c r="B52" s="78" t="s">
        <v>46</v>
      </c>
      <c r="C52" s="78"/>
      <c r="D52" s="78"/>
      <c r="E52" s="38">
        <f>E45+E50</f>
        <v>-69413</v>
      </c>
      <c r="F52" s="38">
        <f>F45+F50</f>
        <v>-64993</v>
      </c>
      <c r="G52" s="82" t="s">
        <v>69</v>
      </c>
      <c r="H52" s="77"/>
      <c r="I52" s="77"/>
      <c r="J52" s="34"/>
      <c r="K52" s="34"/>
    </row>
    <row r="53" spans="2:11" ht="18" customHeight="1">
      <c r="B53" s="69" t="s">
        <v>47</v>
      </c>
      <c r="C53" s="69"/>
      <c r="D53" s="69"/>
      <c r="E53" s="33">
        <f>E51+E52</f>
        <v>1672</v>
      </c>
      <c r="F53" s="33">
        <f>SUM(F51:F52)</f>
        <v>181</v>
      </c>
      <c r="G53" s="77" t="s">
        <v>70</v>
      </c>
      <c r="H53" s="77"/>
      <c r="I53" s="77"/>
      <c r="J53" s="34"/>
      <c r="K53" s="34"/>
    </row>
    <row r="54" spans="2:11" ht="15" customHeight="1">
      <c r="B54" s="93" t="s">
        <v>48</v>
      </c>
      <c r="C54" s="93"/>
      <c r="D54" s="93"/>
      <c r="E54" s="96">
        <v>484</v>
      </c>
      <c r="F54" s="96">
        <v>2156</v>
      </c>
      <c r="G54" s="77" t="s">
        <v>53</v>
      </c>
      <c r="H54" s="77"/>
      <c r="I54" s="77"/>
      <c r="J54" s="34">
        <v>935</v>
      </c>
      <c r="K54" s="34">
        <v>483</v>
      </c>
    </row>
    <row r="55" spans="2:11" ht="23.25" customHeight="1">
      <c r="B55" s="93"/>
      <c r="C55" s="93"/>
      <c r="D55" s="93"/>
      <c r="E55" s="96"/>
      <c r="F55" s="96"/>
      <c r="G55" s="82" t="s">
        <v>54</v>
      </c>
      <c r="H55" s="77"/>
      <c r="I55" s="77"/>
      <c r="J55" s="34"/>
      <c r="K55" s="34"/>
    </row>
    <row r="56" spans="2:11" ht="20.25" customHeight="1">
      <c r="B56" s="93" t="s">
        <v>50</v>
      </c>
      <c r="C56" s="93"/>
      <c r="D56" s="93"/>
      <c r="E56" s="102">
        <v>0</v>
      </c>
      <c r="F56" s="39"/>
      <c r="G56" s="103"/>
      <c r="H56" s="104"/>
      <c r="I56" s="104"/>
      <c r="J56" s="13"/>
      <c r="K56" s="13"/>
    </row>
    <row r="57" spans="2:6" ht="22.5" customHeight="1">
      <c r="B57" s="93"/>
      <c r="C57" s="93"/>
      <c r="D57" s="93"/>
      <c r="E57" s="102"/>
      <c r="F57" s="40"/>
    </row>
    <row r="58" spans="2:6" ht="12.75">
      <c r="B58" s="93" t="s">
        <v>52</v>
      </c>
      <c r="C58" s="93"/>
      <c r="D58" s="93"/>
      <c r="E58" s="109">
        <f>E53+E54+E56</f>
        <v>2156</v>
      </c>
      <c r="F58" s="109">
        <f>F53+F54+F56</f>
        <v>2337</v>
      </c>
    </row>
    <row r="59" spans="2:6" ht="12.75">
      <c r="B59" s="93"/>
      <c r="C59" s="93"/>
      <c r="D59" s="93"/>
      <c r="E59" s="109"/>
      <c r="F59" s="109"/>
    </row>
    <row r="60" ht="14.25" customHeight="1"/>
    <row r="61" spans="1:11" ht="12.75">
      <c r="A61" s="31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4"/>
      <c r="C63" s="25"/>
      <c r="D63" s="114">
        <v>2009</v>
      </c>
      <c r="E63" s="115"/>
      <c r="F63" s="115"/>
      <c r="G63" s="116"/>
      <c r="H63" s="114">
        <v>2010</v>
      </c>
      <c r="I63" s="115"/>
      <c r="J63" s="115"/>
      <c r="K63" s="116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46">
        <v>278258</v>
      </c>
      <c r="E66" s="47"/>
      <c r="F66" s="47"/>
      <c r="G66" s="48">
        <f>D66</f>
        <v>278258</v>
      </c>
      <c r="H66" s="47">
        <f>G66</f>
        <v>278258</v>
      </c>
      <c r="I66" s="47">
        <v>0</v>
      </c>
      <c r="J66" s="47">
        <v>0</v>
      </c>
      <c r="K66" s="48">
        <f>H66+I66-J66</f>
        <v>278258</v>
      </c>
    </row>
    <row r="67" spans="2:11" ht="21.75" customHeight="1">
      <c r="B67" s="19" t="s">
        <v>80</v>
      </c>
      <c r="C67" s="19"/>
      <c r="D67" s="46">
        <v>0</v>
      </c>
      <c r="E67" s="47"/>
      <c r="F67" s="47"/>
      <c r="G67" s="48">
        <v>0</v>
      </c>
      <c r="H67" s="47">
        <v>0</v>
      </c>
      <c r="I67" s="47"/>
      <c r="J67" s="47">
        <v>0</v>
      </c>
      <c r="K67" s="48">
        <f>H67+I67-J67</f>
        <v>0</v>
      </c>
    </row>
    <row r="68" spans="2:11" ht="30" customHeight="1">
      <c r="B68" s="19" t="s">
        <v>81</v>
      </c>
      <c r="C68" s="19"/>
      <c r="D68" s="46">
        <v>0</v>
      </c>
      <c r="E68" s="47"/>
      <c r="F68" s="47"/>
      <c r="G68" s="48">
        <v>0</v>
      </c>
      <c r="H68" s="35"/>
      <c r="I68" s="35"/>
      <c r="J68" s="47">
        <v>0</v>
      </c>
      <c r="K68" s="35"/>
    </row>
    <row r="69" spans="2:11" ht="21.75" customHeight="1">
      <c r="B69" s="19" t="s">
        <v>82</v>
      </c>
      <c r="C69" s="19"/>
      <c r="D69" s="46">
        <v>113</v>
      </c>
      <c r="E69" s="47"/>
      <c r="F69" s="47"/>
      <c r="G69" s="48">
        <f>D69</f>
        <v>113</v>
      </c>
      <c r="H69" s="49">
        <v>113</v>
      </c>
      <c r="I69" s="49">
        <v>0</v>
      </c>
      <c r="J69" s="47">
        <v>0</v>
      </c>
      <c r="K69" s="50">
        <f>H69+I69-J69</f>
        <v>113</v>
      </c>
    </row>
    <row r="70" spans="2:11" ht="21.75" customHeight="1">
      <c r="B70" s="19" t="s">
        <v>83</v>
      </c>
      <c r="C70" s="19"/>
      <c r="D70" s="46">
        <v>4183</v>
      </c>
      <c r="E70" s="47"/>
      <c r="F70" s="47"/>
      <c r="G70" s="48">
        <f>D70</f>
        <v>4183</v>
      </c>
      <c r="H70" s="49">
        <v>21999</v>
      </c>
      <c r="I70" s="49">
        <v>0</v>
      </c>
      <c r="J70" s="47">
        <v>0</v>
      </c>
      <c r="K70" s="50">
        <f>H70+I70-J70</f>
        <v>21999</v>
      </c>
    </row>
    <row r="71" spans="2:11" ht="21.75" customHeight="1">
      <c r="B71" s="19" t="s">
        <v>84</v>
      </c>
      <c r="C71" s="19"/>
      <c r="D71" s="46">
        <v>0</v>
      </c>
      <c r="E71" s="47"/>
      <c r="F71" s="47"/>
      <c r="G71" s="48">
        <v>0</v>
      </c>
      <c r="H71" s="49">
        <v>0</v>
      </c>
      <c r="I71" s="49">
        <v>0</v>
      </c>
      <c r="J71" s="47">
        <v>0</v>
      </c>
      <c r="K71" s="50">
        <f aca="true" t="shared" si="0" ref="K71:K76">H71+I71-J71</f>
        <v>0</v>
      </c>
    </row>
    <row r="72" spans="2:11" ht="30" customHeight="1">
      <c r="B72" s="19" t="s">
        <v>97</v>
      </c>
      <c r="C72" s="19"/>
      <c r="D72" s="46">
        <v>0</v>
      </c>
      <c r="E72" s="47"/>
      <c r="F72" s="47"/>
      <c r="G72" s="48">
        <v>0</v>
      </c>
      <c r="H72" s="49">
        <v>0</v>
      </c>
      <c r="I72" s="49">
        <v>0</v>
      </c>
      <c r="J72" s="47">
        <v>0</v>
      </c>
      <c r="K72" s="50">
        <f t="shared" si="0"/>
        <v>0</v>
      </c>
    </row>
    <row r="73" spans="2:11" ht="40.5" customHeight="1">
      <c r="B73" s="19" t="s">
        <v>96</v>
      </c>
      <c r="C73" s="19"/>
      <c r="D73" s="46">
        <v>2336</v>
      </c>
      <c r="E73" s="47"/>
      <c r="F73" s="47"/>
      <c r="G73" s="48">
        <f>D73</f>
        <v>2336</v>
      </c>
      <c r="H73" s="49">
        <v>2336</v>
      </c>
      <c r="I73" s="49">
        <v>5754</v>
      </c>
      <c r="J73" s="47">
        <v>0</v>
      </c>
      <c r="K73" s="50">
        <f t="shared" si="0"/>
        <v>8090</v>
      </c>
    </row>
    <row r="74" spans="2:11" ht="21.75" customHeight="1">
      <c r="B74" s="19" t="s">
        <v>85</v>
      </c>
      <c r="C74" s="19"/>
      <c r="D74" s="46">
        <v>56311</v>
      </c>
      <c r="E74" s="47"/>
      <c r="F74" s="47"/>
      <c r="G74" s="48">
        <f>D74</f>
        <v>56311</v>
      </c>
      <c r="H74" s="49">
        <v>56311</v>
      </c>
      <c r="I74" s="49">
        <v>29062</v>
      </c>
      <c r="J74" s="47">
        <f>6+28366+2816+15000+10123</f>
        <v>56311</v>
      </c>
      <c r="K74" s="50">
        <f t="shared" si="0"/>
        <v>29062</v>
      </c>
    </row>
    <row r="75" spans="2:11" ht="21.75" customHeight="1">
      <c r="B75" s="19" t="s">
        <v>86</v>
      </c>
      <c r="C75" s="19"/>
      <c r="D75" s="46">
        <v>78080</v>
      </c>
      <c r="E75" s="47"/>
      <c r="F75" s="47">
        <v>49714</v>
      </c>
      <c r="G75" s="48">
        <f>D75-F75</f>
        <v>28366</v>
      </c>
      <c r="H75" s="49">
        <v>28366</v>
      </c>
      <c r="I75" s="49">
        <v>0</v>
      </c>
      <c r="J75" s="47">
        <v>28366</v>
      </c>
      <c r="K75" s="50">
        <f t="shared" si="0"/>
        <v>0</v>
      </c>
    </row>
    <row r="76" spans="2:11" ht="21.75" customHeight="1">
      <c r="B76" s="20" t="s">
        <v>87</v>
      </c>
      <c r="C76" s="20"/>
      <c r="D76" s="46">
        <v>0</v>
      </c>
      <c r="E76" s="47"/>
      <c r="F76" s="47"/>
      <c r="G76" s="48">
        <v>0</v>
      </c>
      <c r="H76" s="49">
        <v>15000</v>
      </c>
      <c r="I76" s="49">
        <v>0</v>
      </c>
      <c r="J76" s="47">
        <v>0</v>
      </c>
      <c r="K76" s="50">
        <f t="shared" si="0"/>
        <v>15000</v>
      </c>
    </row>
    <row r="77" spans="2:13" ht="21.75" customHeight="1">
      <c r="B77" s="20" t="s">
        <v>88</v>
      </c>
      <c r="C77" s="20"/>
      <c r="D77" s="46">
        <f>D66+D67+D68+D69+D70+D71+D72-D73+D74-D75</f>
        <v>258449</v>
      </c>
      <c r="E77" s="47"/>
      <c r="F77" s="47"/>
      <c r="G77" s="48">
        <f>G66+G69+G70-G73+G74-G75</f>
        <v>308163</v>
      </c>
      <c r="H77" s="49">
        <f>H66+H69+H70+-H73+H74-H75-H76</f>
        <v>310979</v>
      </c>
      <c r="I77" s="49">
        <f>I74-I73</f>
        <v>23308</v>
      </c>
      <c r="J77" s="49">
        <v>27945</v>
      </c>
      <c r="K77" s="50">
        <f>K66+K67+K69++K70+K72-K73+K74-K75-K76</f>
        <v>306342</v>
      </c>
      <c r="L77" s="52"/>
      <c r="M77" s="52"/>
    </row>
    <row r="78" spans="1:11" ht="31.5" customHeight="1">
      <c r="A78" s="30"/>
      <c r="B78" s="20" t="s">
        <v>90</v>
      </c>
      <c r="C78" s="20"/>
      <c r="D78" s="51"/>
      <c r="E78" s="49"/>
      <c r="F78" s="49"/>
      <c r="G78" s="49"/>
      <c r="H78" s="49"/>
      <c r="I78" s="49"/>
      <c r="J78" s="49"/>
      <c r="K78" s="49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3" customHeight="1"/>
    <row r="81" spans="2:11" ht="85.5" customHeight="1">
      <c r="B81" s="105" t="s">
        <v>101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107" t="s">
        <v>89</v>
      </c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 ht="12.75">
      <c r="B84" s="118" t="s">
        <v>106</v>
      </c>
      <c r="C84" s="113"/>
      <c r="D84" s="113"/>
      <c r="E84" s="113"/>
      <c r="F84" s="113"/>
      <c r="G84" s="113"/>
      <c r="H84" s="113"/>
      <c r="I84" s="113"/>
      <c r="J84" s="113"/>
      <c r="K84" s="113"/>
    </row>
    <row r="85" spans="2:11" ht="12.75"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spans="2:11" ht="12.75"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2:11" ht="12.75" hidden="1"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2:11" ht="1.5" customHeight="1" hidden="1"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2:11" ht="12.75" hidden="1"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 ht="2.2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110" t="s">
        <v>73</v>
      </c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ht="12.75">
      <c r="B93" s="119" t="s">
        <v>107</v>
      </c>
      <c r="C93" s="120"/>
      <c r="D93" s="120"/>
      <c r="E93" s="120"/>
      <c r="F93" s="120"/>
      <c r="G93" s="120"/>
      <c r="H93" s="120"/>
      <c r="I93" s="120"/>
      <c r="J93" s="120"/>
      <c r="K93" s="120"/>
    </row>
    <row r="94" spans="2:11" ht="14.25" customHeight="1"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9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2"/>
      <c r="C96" s="2"/>
      <c r="D96" s="2"/>
      <c r="E96" s="2"/>
      <c r="F96" s="9"/>
      <c r="G96" s="2"/>
      <c r="H96" s="63" t="s">
        <v>56</v>
      </c>
      <c r="I96" s="112"/>
      <c r="J96" s="112"/>
      <c r="K96" s="112"/>
    </row>
    <row r="97" spans="2:11" ht="15">
      <c r="B97" s="2"/>
      <c r="C97" s="2"/>
      <c r="D97" s="2"/>
      <c r="E97" s="2"/>
      <c r="F97" s="9"/>
      <c r="G97" s="2"/>
      <c r="H97" s="117" t="s">
        <v>108</v>
      </c>
      <c r="I97" s="117"/>
      <c r="J97" s="117"/>
      <c r="K97" s="117"/>
    </row>
    <row r="98" spans="2:11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</row>
  </sheetData>
  <sheetProtection/>
  <mergeCells count="119">
    <mergeCell ref="B84:K90"/>
    <mergeCell ref="B61:K61"/>
    <mergeCell ref="D63:G63"/>
    <mergeCell ref="H63:K63"/>
    <mergeCell ref="H97:K97"/>
    <mergeCell ref="B92:K92"/>
    <mergeCell ref="B93:K94"/>
    <mergeCell ref="H96:K96"/>
    <mergeCell ref="E56:E57"/>
    <mergeCell ref="G56:I56"/>
    <mergeCell ref="B81:K81"/>
    <mergeCell ref="B83:K83"/>
    <mergeCell ref="B58:D59"/>
    <mergeCell ref="E58:E59"/>
    <mergeCell ref="F58:F59"/>
    <mergeCell ref="B56:D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Lilly</cp:lastModifiedBy>
  <cp:lastPrinted>2009-04-13T06:41:45Z</cp:lastPrinted>
  <dcterms:created xsi:type="dcterms:W3CDTF">2007-02-12T13:02:25Z</dcterms:created>
  <dcterms:modified xsi:type="dcterms:W3CDTF">2011-07-12T13:29:59Z</dcterms:modified>
  <cp:category/>
  <cp:version/>
  <cp:contentType/>
  <cp:contentStatus/>
</cp:coreProperties>
</file>